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0490" windowHeight="7755"/>
  </bookViews>
  <sheets>
    <sheet name="واریزی معمر به حساب ها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4" i="1" l="1"/>
  <c r="H64" i="1"/>
  <c r="H84" i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F64" i="1" l="1"/>
  <c r="H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C51" i="1"/>
  <c r="C40" i="1"/>
  <c r="C3" i="1"/>
  <c r="C20" i="1"/>
  <c r="C7" i="1"/>
  <c r="C14" i="1"/>
  <c r="C29" i="1"/>
  <c r="C58" i="1"/>
  <c r="C4" i="1"/>
  <c r="C35" i="1"/>
  <c r="C5" i="1"/>
  <c r="C10" i="1"/>
  <c r="C39" i="1"/>
  <c r="C26" i="1"/>
  <c r="C24" i="1"/>
  <c r="C44" i="1"/>
  <c r="C52" i="1"/>
  <c r="C15" i="1"/>
  <c r="C32" i="1"/>
  <c r="C21" i="1"/>
  <c r="C12" i="1"/>
  <c r="C63" i="1"/>
  <c r="C17" i="1"/>
  <c r="C6" i="1"/>
  <c r="C59" i="1"/>
  <c r="C60" i="1"/>
  <c r="C23" i="1"/>
  <c r="C22" i="1"/>
  <c r="C62" i="1"/>
  <c r="C41" i="1"/>
  <c r="C16" i="1"/>
  <c r="C55" i="1"/>
  <c r="C18" i="1"/>
  <c r="C27" i="1"/>
  <c r="C45" i="1"/>
  <c r="C33" i="1"/>
  <c r="C38" i="1"/>
  <c r="C2" i="1"/>
  <c r="C34" i="1"/>
  <c r="C19" i="1"/>
  <c r="C8" i="1"/>
  <c r="C9" i="1"/>
  <c r="C37" i="1"/>
  <c r="C53" i="1"/>
  <c r="C13" i="1"/>
  <c r="C61" i="1"/>
  <c r="C43" i="1"/>
  <c r="C30" i="1"/>
  <c r="C42" i="1"/>
  <c r="C56" i="1"/>
  <c r="C57" i="1"/>
  <c r="C25" i="1"/>
  <c r="C28" i="1"/>
  <c r="C46" i="1"/>
  <c r="C31" i="1"/>
  <c r="C36" i="1"/>
  <c r="C48" i="1"/>
  <c r="C49" i="1"/>
  <c r="C50" i="1"/>
  <c r="C47" i="1"/>
  <c r="C11" i="1"/>
  <c r="C54" i="1"/>
</calcChain>
</file>

<file path=xl/sharedStrings.xml><?xml version="1.0" encoding="utf-8"?>
<sst xmlns="http://schemas.openxmlformats.org/spreadsheetml/2006/main" count="292" uniqueCount="146">
  <si>
    <t>ردیف</t>
  </si>
  <si>
    <t>حساب مبدا</t>
  </si>
  <si>
    <t>حساب مقصد</t>
  </si>
  <si>
    <t>توضیحات</t>
  </si>
  <si>
    <t>1402/04/24</t>
  </si>
  <si>
    <t>1402/06/11</t>
  </si>
  <si>
    <t>1402/07/04</t>
  </si>
  <si>
    <t>1402/08/07</t>
  </si>
  <si>
    <t>1402/08/17</t>
  </si>
  <si>
    <t>1402/09/01</t>
  </si>
  <si>
    <t>رسالت خ معارچی پور</t>
  </si>
  <si>
    <t>جاری ملت عباس هادلی</t>
  </si>
  <si>
    <t>اطلس جین بافت (صرافی)</t>
  </si>
  <si>
    <t>1402/07/18</t>
  </si>
  <si>
    <t>جاری سپه شرکت</t>
  </si>
  <si>
    <t>حمیده الزبیدی</t>
  </si>
  <si>
    <t>علیرضا عباسی</t>
  </si>
  <si>
    <t>1402/08/30</t>
  </si>
  <si>
    <t>مهدی اسحق زمانی کوه پنجی</t>
  </si>
  <si>
    <t>مهدی  زمانی کوه پنجی</t>
  </si>
  <si>
    <t>1402/09/15</t>
  </si>
  <si>
    <t>1402/09/28</t>
  </si>
  <si>
    <t>گوران قربانی</t>
  </si>
  <si>
    <t>1402/10/14</t>
  </si>
  <si>
    <t>عباس جوبی</t>
  </si>
  <si>
    <t>1402/11/01</t>
  </si>
  <si>
    <t>احمد شریعتی</t>
  </si>
  <si>
    <t>1402/11/21</t>
  </si>
  <si>
    <t>تدبیر بتن لیان</t>
  </si>
  <si>
    <t>1402/11/28</t>
  </si>
  <si>
    <t>رسول پورزند</t>
  </si>
  <si>
    <t>1402/12/02</t>
  </si>
  <si>
    <t>چیمن چاوشین</t>
  </si>
  <si>
    <t>1402/12/14</t>
  </si>
  <si>
    <t>سید بلال بارخدا</t>
  </si>
  <si>
    <t>ملت رضا کلانتری</t>
  </si>
  <si>
    <t>آجرکلانتری فاکتور 1207</t>
  </si>
  <si>
    <t>1403/02/03</t>
  </si>
  <si>
    <t>عزیزه یحیی زاده</t>
  </si>
  <si>
    <t>1403/03/16</t>
  </si>
  <si>
    <t>جواهر نشان یاسین</t>
  </si>
  <si>
    <t>کاشی نیلو</t>
  </si>
  <si>
    <t>حساب مشترک امیرخیرگو، مهدی رشیدی، رمضان اسدی</t>
  </si>
  <si>
    <t>1403/03/23</t>
  </si>
  <si>
    <t>1403/03/25</t>
  </si>
  <si>
    <t>1403/03/26</t>
  </si>
  <si>
    <t>اشکان محمدی</t>
  </si>
  <si>
    <t>1403/03/19</t>
  </si>
  <si>
    <t>محمد اسدی</t>
  </si>
  <si>
    <t>دیوارپوشش سیمان پارت</t>
  </si>
  <si>
    <t>1403/03/20</t>
  </si>
  <si>
    <t>1403/04/23</t>
  </si>
  <si>
    <t>ژینو محمدی</t>
  </si>
  <si>
    <t>1403/04/24</t>
  </si>
  <si>
    <t>آسان گستر آویسا</t>
  </si>
  <si>
    <t>1403/05/02</t>
  </si>
  <si>
    <t>آپامه بازرگانی آسان گستر</t>
  </si>
  <si>
    <t>1403/05/18</t>
  </si>
  <si>
    <t>مادح رسولی جشنی آباد</t>
  </si>
  <si>
    <t>1403/05/21</t>
  </si>
  <si>
    <t>حسین الجواد</t>
  </si>
  <si>
    <t>سیدسعید عزیزی</t>
  </si>
  <si>
    <t>سید سعید عزیزی</t>
  </si>
  <si>
    <t>1403/05/23</t>
  </si>
  <si>
    <t>مریم آل عباس</t>
  </si>
  <si>
    <t>زهرا حمزه</t>
  </si>
  <si>
    <t>1403/05/29</t>
  </si>
  <si>
    <t>منوچهر صیادی قزاآن</t>
  </si>
  <si>
    <t>بازرگانی آسان گستر آویسا</t>
  </si>
  <si>
    <t>1403/06/13</t>
  </si>
  <si>
    <t>منارالکواز</t>
  </si>
  <si>
    <t>حسین الکواز</t>
  </si>
  <si>
    <t>منی رفاعی</t>
  </si>
  <si>
    <t>1403/05/27</t>
  </si>
  <si>
    <t>محمد اسپرهم</t>
  </si>
  <si>
    <t>1403/06/25</t>
  </si>
  <si>
    <t>چنور اسعدی</t>
  </si>
  <si>
    <t>بهنام عبدی</t>
  </si>
  <si>
    <t>معدن رنجبر</t>
  </si>
  <si>
    <t>Contract No:001025</t>
  </si>
  <si>
    <t>1403/07/02</t>
  </si>
  <si>
    <t>محمد کلهر</t>
  </si>
  <si>
    <t>1403/07/08</t>
  </si>
  <si>
    <t>1403/07/21</t>
  </si>
  <si>
    <t>مسعود یاری</t>
  </si>
  <si>
    <t>1403/07/25</t>
  </si>
  <si>
    <t>1403/08/03</t>
  </si>
  <si>
    <t>مرتضی کلهر</t>
  </si>
  <si>
    <t>ملت خانم معارچی پور</t>
  </si>
  <si>
    <t>1403/09/04</t>
  </si>
  <si>
    <t>صرافی</t>
  </si>
  <si>
    <t>1403/09/08</t>
  </si>
  <si>
    <t>1403/09/22</t>
  </si>
  <si>
    <t>آمنه مردانی نافچی</t>
  </si>
  <si>
    <t>شیوا رستمی</t>
  </si>
  <si>
    <t>1403/09/24</t>
  </si>
  <si>
    <t>انور کاوسی</t>
  </si>
  <si>
    <t>میررکنی</t>
  </si>
  <si>
    <t>1403/09/29</t>
  </si>
  <si>
    <t>مهدی کاظمی</t>
  </si>
  <si>
    <t>1403/10/26</t>
  </si>
  <si>
    <t>علی اکبر عزیزی</t>
  </si>
  <si>
    <t>1403/11/10</t>
  </si>
  <si>
    <t>اطلس صنعت یزد</t>
  </si>
  <si>
    <t>1403/11/15</t>
  </si>
  <si>
    <t>سیروان عنبری</t>
  </si>
  <si>
    <t>آجر البرز</t>
  </si>
  <si>
    <t>واریز به حساب آراد سرام - امیر خیرگو</t>
  </si>
  <si>
    <t>1403/11/30</t>
  </si>
  <si>
    <t>شهادتی</t>
  </si>
  <si>
    <t>الوانی</t>
  </si>
  <si>
    <t>علی اسدی</t>
  </si>
  <si>
    <t>1403/12/02</t>
  </si>
  <si>
    <t>1404/02/16</t>
  </si>
  <si>
    <t>آوا معماری زرین ایرانیان</t>
  </si>
  <si>
    <t>1404/02/22</t>
  </si>
  <si>
    <t>1404/07/28</t>
  </si>
  <si>
    <t>سجاد قدیمی</t>
  </si>
  <si>
    <t>امیرحسین رضایی</t>
  </si>
  <si>
    <t>آجر فروردین</t>
  </si>
  <si>
    <t>1404/08/13</t>
  </si>
  <si>
    <t>مبلغ به دلار</t>
  </si>
  <si>
    <t>نرخ تبدیل دلار</t>
  </si>
  <si>
    <t>تاریخ میلادی</t>
  </si>
  <si>
    <t>تاریخ شمسی</t>
  </si>
  <si>
    <t>ترخیصکار مهران</t>
  </si>
  <si>
    <t>مصطفی فتاحی</t>
  </si>
  <si>
    <t>2024/3/4</t>
  </si>
  <si>
    <t>2024/6/5</t>
  </si>
  <si>
    <t>2024/6/8</t>
  </si>
  <si>
    <t>2024/6/9</t>
  </si>
  <si>
    <t>2024/8/17</t>
  </si>
  <si>
    <t>2024/9/15</t>
  </si>
  <si>
    <t>2024/9/29</t>
  </si>
  <si>
    <t>2024/10/16</t>
  </si>
  <si>
    <t>2024/12/19</t>
  </si>
  <si>
    <t>2025/1/29</t>
  </si>
  <si>
    <t>2025/2/3</t>
  </si>
  <si>
    <t>2025/2/18</t>
  </si>
  <si>
    <t>2025/2/20</t>
  </si>
  <si>
    <t>2025/5/11</t>
  </si>
  <si>
    <t>2025/10/19</t>
  </si>
  <si>
    <t>2025/11/3</t>
  </si>
  <si>
    <t>جمع کل</t>
  </si>
  <si>
    <t>مبلغ (ریال)</t>
  </si>
  <si>
    <t>واریزی عباس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</si>
</sst>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860000]B2dd/mm/yyyy;@"/>
    <numFmt numFmtId="165" formatCode="dd/mm/yyyy;@"/>
  </numFmts>
  <fonts count="6" x14ac:knownFonts="1">
    <font>
      <sz val="11"/>
      <color theme="1"/>
      <name val="Arial"/>
      <family val="2"/>
      <scheme val="minor"/>
    </font>
    <font>
      <b/>
      <sz val="14"/>
      <color theme="1"/>
      <name val="B Traffic"/>
      <charset val="178"/>
    </font>
    <font>
      <b/>
      <sz val="12"/>
      <color theme="1"/>
      <name val="B Traffic"/>
      <charset val="178"/>
    </font>
    <font>
      <sz val="11"/>
      <color theme="1"/>
      <name val="B Traffic"/>
      <charset val="178"/>
    </font>
    <font>
      <b/>
      <sz val="12"/>
      <color theme="1"/>
      <name val="B Traffic"/>
      <charset val="178"/>
    </font>
    <font>
      <b/>
      <sz val="16"/>
      <color theme="1"/>
      <name val="B Traffic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3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5" fontId="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4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5" formatCode="dd/mm/yyyy;@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5" formatCode="dd/mm/yyyy;@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4" formatCode="[$-1860000]B2dd/mm/yyyy;@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4" formatCode="[$-1860000]B2dd/mm/yyyy;@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B Traffic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5" formatCode="dd/mm/yyyy;@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5" formatCode="dd/mm/yyyy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4" formatCode="[$-1860000]B2dd/mm/yyyy;@"/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numFmt numFmtId="164" formatCode="[$-1860000]B2dd/mm/yyyy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/>
        <strike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Traffic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B Traffic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ownloads/FarsiTools-/FarsiTools%20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s2m"/>
    </defined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Table1" displayName="Table1" ref="A1:I64" totalsRowCount="1" headerRowDxfId="40" dataDxfId="39">
  <autoFilter ref="A1:I63"/>
  <tableColumns count="9">
    <tableColumn id="1" name="ردیف" dataDxfId="38" totalsRowDxfId="37"/>
    <tableColumn id="2" name="تاریخ شمسی" dataDxfId="36" totalsRowDxfId="35"/>
    <tableColumn id="11" name="تاریخ میلادی" dataDxfId="34" totalsRowDxfId="33"/>
    <tableColumn id="3" name="حساب مبدا" totalsRowLabel="جمع کل" dataDxfId="32" totalsRowDxfId="31"/>
    <tableColumn id="4" name="حساب مقصد" dataDxfId="30" totalsRowDxfId="29"/>
    <tableColumn id="5" name="مبلغ (ریال)" totalsRowFunction="custom" dataDxfId="28" totalsRowDxfId="27">
      <totalsRowFormula>SUM(Table1[مبلغ (ریال)])</totalsRowFormula>
    </tableColumn>
    <tableColumn id="10" name="نرخ تبدیل دلار" dataDxfId="26" totalsRowDxfId="25"/>
    <tableColumn id="8" name="مبلغ به دلار" totalsRowFunction="custom" dataDxfId="24" totalsRowDxfId="23">
      <calculatedColumnFormula>Table1[[#This Row],[مبلغ (ریال)]]/Table1[[#This Row],[نرخ تبدیل دلار]]</calculatedColumnFormula>
      <totalsRowFormula>SUM(Table1[مبلغ به دلار])</totalsRowFormula>
    </tableColumn>
    <tableColumn id="6" name="توضیحات" dataDxfId="22" totalsRowDxfId="21"/>
  </tableColumns>
  <tableStyleInfo name="TableStyleMedium15" showFirstColumn="0" showLastColumn="0" showRowStripes="1" showColumnStripes="0"/>
</table>
</file>

<file path=xl/tables/table2.xml><?xml version="1.0" encoding="utf-8"?>
<table xmlns="http://schemas.openxmlformats.org/spreadsheetml/2006/main" id="4" name="Table245" displayName="Table245" ref="A66:I84" totalsRowCount="1" headerRowDxfId="20" dataDxfId="19" tableBorderDxfId="18">
  <autoFilter ref="A66:I83"/>
  <tableColumns count="9">
    <tableColumn id="1" name="ردیف" dataDxfId="17" totalsRowDxfId="16"/>
    <tableColumn id="2" name="تاریخ شمسی" dataDxfId="15" totalsRowDxfId="14"/>
    <tableColumn id="3" name="تاریخ میلادی" dataDxfId="13" totalsRowDxfId="12"/>
    <tableColumn id="4" name="حساب مبدا" totalsRowLabel="جمع کل" dataDxfId="11" totalsRowDxfId="10"/>
    <tableColumn id="5" name="حساب مقصد" dataDxfId="9" totalsRowDxfId="8"/>
    <tableColumn id="6" name="مبلغ (ریال)" totalsRowFunction="custom" dataDxfId="7" totalsRowDxfId="6">
      <totalsRowFormula>SUM(Table245[مبلغ (ریال)])</totalsRowFormula>
    </tableColumn>
    <tableColumn id="7" name="نرخ تبدیل دلار" dataDxfId="5" totalsRowDxfId="4"/>
    <tableColumn id="8" name="مبلغ به دلار" totalsRowFunction="custom" dataDxfId="3" totalsRowDxfId="2">
      <totalsRowFormula>SUM(Table245[مبلغ به دلار])</totalsRowFormula>
    </tableColumn>
    <tableColumn id="9" name="توضیحات" dataDxfId="1" totalsRowDxfId="0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rightToLeft="1" tabSelected="1" topLeftCell="A75" zoomScale="85" zoomScaleNormal="85" workbookViewId="0">
      <selection activeCell="D83" sqref="D83"/>
    </sheetView>
  </sheetViews>
  <sheetFormatPr defaultColWidth="9.125" defaultRowHeight="24" x14ac:dyDescent="0.2"/>
  <cols>
    <col min="1" max="1" width="5.375" style="2" customWidth="1"/>
    <col min="2" max="2" width="10.5" style="6" customWidth="1"/>
    <col min="3" max="3" width="11.875" style="8" hidden="1" customWidth="1"/>
    <col min="4" max="4" width="20.625" style="2" customWidth="1"/>
    <col min="5" max="5" width="17.75" style="2" customWidth="1"/>
    <col min="6" max="6" width="16.25" style="1" customWidth="1"/>
    <col min="7" max="7" width="10.125" style="1" customWidth="1"/>
    <col min="8" max="8" width="12.75" style="1" customWidth="1"/>
    <col min="9" max="9" width="23.625" style="2" customWidth="1"/>
    <col min="10" max="16384" width="9.125" style="2"/>
  </cols>
  <sheetData>
    <row r="1" spans="1:9" s="13" customFormat="1" ht="35.25" customHeight="1" x14ac:dyDescent="0.2">
      <c r="A1" s="9" t="s">
        <v>0</v>
      </c>
      <c r="B1" s="10" t="s">
        <v>124</v>
      </c>
      <c r="C1" s="11" t="s">
        <v>123</v>
      </c>
      <c r="D1" s="9" t="s">
        <v>1</v>
      </c>
      <c r="E1" s="9" t="s">
        <v>2</v>
      </c>
      <c r="F1" s="12" t="s">
        <v>144</v>
      </c>
      <c r="G1" s="12" t="s">
        <v>122</v>
      </c>
      <c r="H1" s="12" t="s">
        <v>121</v>
      </c>
      <c r="I1" s="9" t="s">
        <v>3</v>
      </c>
    </row>
    <row r="2" spans="1:9" ht="24.75" customHeight="1" x14ac:dyDescent="0.2">
      <c r="A2" s="3">
        <v>1</v>
      </c>
      <c r="B2" s="5" t="s">
        <v>4</v>
      </c>
      <c r="C2" s="7" t="str">
        <f>[1]!s2m(Table1[[#This Row],[تاریخ شمسی]])</f>
        <v>2023/7/15</v>
      </c>
      <c r="D2" s="3" t="s">
        <v>90</v>
      </c>
      <c r="E2" s="3" t="s">
        <v>10</v>
      </c>
      <c r="F2" s="1">
        <v>480000000</v>
      </c>
      <c r="G2" s="1">
        <v>490000</v>
      </c>
      <c r="H2" s="1">
        <f>Table1[[#This Row],[مبلغ (ریال)]]/Table1[[#This Row],[نرخ تبدیل دلار]]</f>
        <v>979.59183673469386</v>
      </c>
      <c r="I2" s="4"/>
    </row>
    <row r="3" spans="1:9" ht="24.75" customHeight="1" x14ac:dyDescent="0.2">
      <c r="A3" s="3">
        <f>A2+1</f>
        <v>2</v>
      </c>
      <c r="B3" s="5" t="s">
        <v>5</v>
      </c>
      <c r="C3" s="7" t="str">
        <f>[1]!s2m(Table1[[#This Row],[تاریخ شمسی]])</f>
        <v>2023/9/2</v>
      </c>
      <c r="D3" s="3" t="s">
        <v>90</v>
      </c>
      <c r="E3" s="3" t="s">
        <v>10</v>
      </c>
      <c r="F3" s="1">
        <v>2500000000</v>
      </c>
      <c r="G3" s="1">
        <v>490000</v>
      </c>
      <c r="H3" s="1">
        <f>Table1[[#This Row],[مبلغ (ریال)]]/Table1[[#This Row],[نرخ تبدیل دلار]]</f>
        <v>5102.0408163265311</v>
      </c>
      <c r="I3" s="4"/>
    </row>
    <row r="4" spans="1:9" ht="24.75" customHeight="1" x14ac:dyDescent="0.2">
      <c r="A4" s="3">
        <f t="shared" ref="A4:A63" si="0">A3+1</f>
        <v>3</v>
      </c>
      <c r="B4" s="5" t="s">
        <v>6</v>
      </c>
      <c r="C4" s="7" t="str">
        <f>[1]!s2m(Table1[[#This Row],[تاریخ شمسی]])</f>
        <v>2023/9/26</v>
      </c>
      <c r="D4" s="3" t="s">
        <v>90</v>
      </c>
      <c r="E4" s="3" t="s">
        <v>10</v>
      </c>
      <c r="F4" s="1">
        <v>5000000000</v>
      </c>
      <c r="G4" s="1">
        <v>490000</v>
      </c>
      <c r="H4" s="1">
        <f>Table1[[#This Row],[مبلغ (ریال)]]/Table1[[#This Row],[نرخ تبدیل دلار]]</f>
        <v>10204.081632653062</v>
      </c>
      <c r="I4" s="4"/>
    </row>
    <row r="5" spans="1:9" ht="24.75" customHeight="1" x14ac:dyDescent="0.2">
      <c r="A5" s="3">
        <f t="shared" si="0"/>
        <v>4</v>
      </c>
      <c r="B5" s="5" t="s">
        <v>7</v>
      </c>
      <c r="C5" s="7" t="str">
        <f>[1]!s2m(Table1[[#This Row],[تاریخ شمسی]])</f>
        <v>2023/10/29</v>
      </c>
      <c r="D5" s="3" t="s">
        <v>12</v>
      </c>
      <c r="E5" s="3" t="s">
        <v>11</v>
      </c>
      <c r="F5" s="1">
        <v>10000000000</v>
      </c>
      <c r="G5" s="1">
        <v>500000</v>
      </c>
      <c r="H5" s="1">
        <f>Table1[[#This Row],[مبلغ (ریال)]]/Table1[[#This Row],[نرخ تبدیل دلار]]</f>
        <v>20000</v>
      </c>
      <c r="I5" s="4"/>
    </row>
    <row r="6" spans="1:9" ht="24.75" customHeight="1" x14ac:dyDescent="0.2">
      <c r="A6" s="3">
        <f t="shared" si="0"/>
        <v>5</v>
      </c>
      <c r="B6" s="5" t="s">
        <v>13</v>
      </c>
      <c r="C6" s="7" t="str">
        <f>[1]!s2m(Table1[[#This Row],[تاریخ شمسی]])</f>
        <v>2023/10/10</v>
      </c>
      <c r="D6" s="3" t="s">
        <v>15</v>
      </c>
      <c r="E6" s="3" t="s">
        <v>14</v>
      </c>
      <c r="F6" s="1">
        <v>10000000000</v>
      </c>
      <c r="G6" s="1">
        <v>500000</v>
      </c>
      <c r="H6" s="1">
        <f>Table1[[#This Row],[مبلغ (ریال)]]/Table1[[#This Row],[نرخ تبدیل دلار]]</f>
        <v>20000</v>
      </c>
      <c r="I6" s="4"/>
    </row>
    <row r="7" spans="1:9" ht="24.75" customHeight="1" x14ac:dyDescent="0.2">
      <c r="A7" s="3">
        <f t="shared" si="0"/>
        <v>6</v>
      </c>
      <c r="B7" s="5" t="s">
        <v>8</v>
      </c>
      <c r="C7" s="7" t="str">
        <f>[1]!s2m(Table1[[#This Row],[تاریخ شمسی]])</f>
        <v>2023/11/8</v>
      </c>
      <c r="D7" s="3" t="s">
        <v>16</v>
      </c>
      <c r="E7" s="3" t="s">
        <v>14</v>
      </c>
      <c r="F7" s="1">
        <v>10000000000</v>
      </c>
      <c r="G7" s="1">
        <v>500000</v>
      </c>
      <c r="H7" s="1">
        <f>Table1[[#This Row],[مبلغ (ریال)]]/Table1[[#This Row],[نرخ تبدیل دلار]]</f>
        <v>20000</v>
      </c>
      <c r="I7" s="4"/>
    </row>
    <row r="8" spans="1:9" ht="24.75" customHeight="1" x14ac:dyDescent="0.2">
      <c r="A8" s="3">
        <f t="shared" si="0"/>
        <v>7</v>
      </c>
      <c r="B8" s="5" t="s">
        <v>17</v>
      </c>
      <c r="C8" s="7" t="str">
        <f>[1]!s2m(Table1[[#This Row],[تاریخ شمسی]])</f>
        <v>2023/11/21</v>
      </c>
      <c r="D8" s="3" t="s">
        <v>18</v>
      </c>
      <c r="E8" s="3" t="s">
        <v>14</v>
      </c>
      <c r="F8" s="1">
        <v>1000000000</v>
      </c>
      <c r="G8" s="1">
        <v>500000</v>
      </c>
      <c r="H8" s="1">
        <f>Table1[[#This Row],[مبلغ (ریال)]]/Table1[[#This Row],[نرخ تبدیل دلار]]</f>
        <v>2000</v>
      </c>
      <c r="I8" s="4"/>
    </row>
    <row r="9" spans="1:9" ht="24.75" customHeight="1" x14ac:dyDescent="0.2">
      <c r="A9" s="3">
        <f t="shared" si="0"/>
        <v>8</v>
      </c>
      <c r="B9" s="5" t="s">
        <v>17</v>
      </c>
      <c r="C9" s="7" t="str">
        <f>[1]!s2m(Table1[[#This Row],[تاریخ شمسی]])</f>
        <v>2023/11/21</v>
      </c>
      <c r="D9" s="3" t="s">
        <v>19</v>
      </c>
      <c r="E9" s="3" t="s">
        <v>14</v>
      </c>
      <c r="F9" s="1">
        <v>1000000000</v>
      </c>
      <c r="G9" s="1">
        <v>500000</v>
      </c>
      <c r="H9" s="1">
        <f>Table1[[#This Row],[مبلغ (ریال)]]/Table1[[#This Row],[نرخ تبدیل دلار]]</f>
        <v>2000</v>
      </c>
      <c r="I9" s="4"/>
    </row>
    <row r="10" spans="1:9" ht="24.75" customHeight="1" x14ac:dyDescent="0.2">
      <c r="A10" s="3">
        <f t="shared" si="0"/>
        <v>9</v>
      </c>
      <c r="B10" s="5" t="s">
        <v>9</v>
      </c>
      <c r="C10" s="7" t="str">
        <f>[1]!s2m(Table1[[#This Row],[تاریخ شمسی]])</f>
        <v>2023/11/22</v>
      </c>
      <c r="D10" s="3" t="s">
        <v>12</v>
      </c>
      <c r="E10" s="3" t="s">
        <v>14</v>
      </c>
      <c r="F10" s="1">
        <v>2950000000</v>
      </c>
      <c r="G10" s="1">
        <v>500000</v>
      </c>
      <c r="H10" s="1">
        <f>Table1[[#This Row],[مبلغ (ریال)]]/Table1[[#This Row],[نرخ تبدیل دلار]]</f>
        <v>5900</v>
      </c>
      <c r="I10" s="4"/>
    </row>
    <row r="11" spans="1:9" ht="24.75" customHeight="1" x14ac:dyDescent="0.2">
      <c r="A11" s="3">
        <f t="shared" si="0"/>
        <v>10</v>
      </c>
      <c r="B11" s="5" t="s">
        <v>20</v>
      </c>
      <c r="C11" s="7" t="str">
        <f>[1]!s2m(Table1[[#This Row],[تاریخ شمسی]])</f>
        <v>2023/12/6</v>
      </c>
      <c r="D11" s="3" t="s">
        <v>12</v>
      </c>
      <c r="E11" s="3" t="s">
        <v>14</v>
      </c>
      <c r="F11" s="1">
        <v>4960000000</v>
      </c>
      <c r="G11" s="1">
        <v>500000</v>
      </c>
      <c r="H11" s="1">
        <f>Table1[[#This Row],[مبلغ (ریال)]]/Table1[[#This Row],[نرخ تبدیل دلار]]</f>
        <v>9920</v>
      </c>
      <c r="I11" s="4"/>
    </row>
    <row r="12" spans="1:9" ht="24.75" customHeight="1" x14ac:dyDescent="0.2">
      <c r="A12" s="3">
        <f t="shared" si="0"/>
        <v>11</v>
      </c>
      <c r="B12" s="5" t="s">
        <v>21</v>
      </c>
      <c r="C12" s="7" t="str">
        <f>[1]!s2m(Table1[[#This Row],[تاریخ شمسی]])</f>
        <v>2023/12/19</v>
      </c>
      <c r="D12" s="3" t="s">
        <v>22</v>
      </c>
      <c r="E12" s="3" t="s">
        <v>14</v>
      </c>
      <c r="F12" s="1">
        <v>4970000000</v>
      </c>
      <c r="G12" s="1">
        <v>500000</v>
      </c>
      <c r="H12" s="1">
        <f>Table1[[#This Row],[مبلغ (ریال)]]/Table1[[#This Row],[نرخ تبدیل دلار]]</f>
        <v>9940</v>
      </c>
      <c r="I12" s="4"/>
    </row>
    <row r="13" spans="1:9" ht="24.75" customHeight="1" x14ac:dyDescent="0.2">
      <c r="A13" s="3">
        <f t="shared" si="0"/>
        <v>12</v>
      </c>
      <c r="B13" s="5" t="s">
        <v>23</v>
      </c>
      <c r="C13" s="7" t="str">
        <f>[1]!s2m(Table1[[#This Row],[تاریخ شمسی]])</f>
        <v>2024/1/4</v>
      </c>
      <c r="D13" s="3" t="s">
        <v>24</v>
      </c>
      <c r="E13" s="3" t="s">
        <v>14</v>
      </c>
      <c r="F13" s="1">
        <v>1000000000</v>
      </c>
      <c r="G13" s="1">
        <v>510000</v>
      </c>
      <c r="H13" s="1">
        <f>Table1[[#This Row],[مبلغ (ریال)]]/Table1[[#This Row],[نرخ تبدیل دلار]]</f>
        <v>1960.7843137254902</v>
      </c>
      <c r="I13" s="4"/>
    </row>
    <row r="14" spans="1:9" ht="24.75" customHeight="1" x14ac:dyDescent="0.2">
      <c r="A14" s="3">
        <f t="shared" si="0"/>
        <v>13</v>
      </c>
      <c r="B14" s="5" t="s">
        <v>23</v>
      </c>
      <c r="C14" s="7" t="str">
        <f>[1]!s2m(Table1[[#This Row],[تاریخ شمسی]])</f>
        <v>2024/1/4</v>
      </c>
      <c r="D14" s="3" t="s">
        <v>24</v>
      </c>
      <c r="E14" s="3" t="s">
        <v>14</v>
      </c>
      <c r="F14" s="1">
        <v>1000000000</v>
      </c>
      <c r="G14" s="1">
        <v>510000</v>
      </c>
      <c r="H14" s="1">
        <f>Table1[[#This Row],[مبلغ (ریال)]]/Table1[[#This Row],[نرخ تبدیل دلار]]</f>
        <v>1960.7843137254902</v>
      </c>
      <c r="I14" s="4"/>
    </row>
    <row r="15" spans="1:9" ht="24.75" customHeight="1" x14ac:dyDescent="0.2">
      <c r="A15" s="3">
        <f t="shared" si="0"/>
        <v>14</v>
      </c>
      <c r="B15" s="5" t="s">
        <v>23</v>
      </c>
      <c r="C15" s="7" t="str">
        <f>[1]!s2m(Table1[[#This Row],[تاریخ شمسی]])</f>
        <v>2024/1/4</v>
      </c>
      <c r="D15" s="3" t="s">
        <v>24</v>
      </c>
      <c r="E15" s="3" t="s">
        <v>14</v>
      </c>
      <c r="F15" s="1">
        <v>500000000</v>
      </c>
      <c r="G15" s="1">
        <v>510000</v>
      </c>
      <c r="H15" s="1">
        <f>Table1[[#This Row],[مبلغ (ریال)]]/Table1[[#This Row],[نرخ تبدیل دلار]]</f>
        <v>980.39215686274508</v>
      </c>
      <c r="I15" s="4"/>
    </row>
    <row r="16" spans="1:9" ht="24.75" customHeight="1" x14ac:dyDescent="0.2">
      <c r="A16" s="3">
        <f t="shared" si="0"/>
        <v>15</v>
      </c>
      <c r="B16" s="5" t="s">
        <v>25</v>
      </c>
      <c r="C16" s="7" t="str">
        <f>[1]!s2m(Table1[[#This Row],[تاریخ شمسی]])</f>
        <v>2024/1/21</v>
      </c>
      <c r="D16" s="3" t="s">
        <v>26</v>
      </c>
      <c r="E16" s="3" t="s">
        <v>14</v>
      </c>
      <c r="F16" s="1">
        <v>5330000000</v>
      </c>
      <c r="G16" s="1">
        <v>540000</v>
      </c>
      <c r="H16" s="1">
        <f>Table1[[#This Row],[مبلغ (ریال)]]/Table1[[#This Row],[نرخ تبدیل دلار]]</f>
        <v>9870.3703703703704</v>
      </c>
      <c r="I16" s="4"/>
    </row>
    <row r="17" spans="1:9" x14ac:dyDescent="0.2">
      <c r="A17" s="3">
        <f t="shared" si="0"/>
        <v>16</v>
      </c>
      <c r="B17" s="5" t="s">
        <v>27</v>
      </c>
      <c r="C17" s="7" t="str">
        <f>[1]!s2m(Table1[[#This Row],[تاریخ شمسی]])</f>
        <v>2024/2/10</v>
      </c>
      <c r="D17" s="3" t="s">
        <v>28</v>
      </c>
      <c r="E17" s="3" t="s">
        <v>14</v>
      </c>
      <c r="F17" s="1">
        <v>3500000000</v>
      </c>
      <c r="G17" s="1">
        <v>550000</v>
      </c>
      <c r="H17" s="1">
        <f>Table1[[#This Row],[مبلغ (ریال)]]/Table1[[#This Row],[نرخ تبدیل دلار]]</f>
        <v>6363.636363636364</v>
      </c>
      <c r="I17" s="4"/>
    </row>
    <row r="18" spans="1:9" x14ac:dyDescent="0.2">
      <c r="A18" s="3">
        <f t="shared" si="0"/>
        <v>17</v>
      </c>
      <c r="B18" s="5" t="s">
        <v>29</v>
      </c>
      <c r="C18" s="7" t="str">
        <f>[1]!s2m(Table1[[#This Row],[تاریخ شمسی]])</f>
        <v>2024/2/17</v>
      </c>
      <c r="D18" s="3" t="s">
        <v>12</v>
      </c>
      <c r="E18" s="3" t="s">
        <v>14</v>
      </c>
      <c r="F18" s="1">
        <v>3000000000</v>
      </c>
      <c r="G18" s="1">
        <v>560000</v>
      </c>
      <c r="H18" s="1">
        <f>Table1[[#This Row],[مبلغ (ریال)]]/Table1[[#This Row],[نرخ تبدیل دلار]]</f>
        <v>5357.1428571428569</v>
      </c>
      <c r="I18" s="4"/>
    </row>
    <row r="19" spans="1:9" x14ac:dyDescent="0.2">
      <c r="A19" s="3">
        <f t="shared" si="0"/>
        <v>18</v>
      </c>
      <c r="B19" s="5" t="s">
        <v>29</v>
      </c>
      <c r="C19" s="7" t="str">
        <f>[1]!s2m(Table1[[#This Row],[تاریخ شمسی]])</f>
        <v>2024/2/17</v>
      </c>
      <c r="D19" s="3" t="s">
        <v>30</v>
      </c>
      <c r="E19" s="3" t="s">
        <v>14</v>
      </c>
      <c r="F19" s="1">
        <v>1000000000</v>
      </c>
      <c r="G19" s="1">
        <v>560000</v>
      </c>
      <c r="H19" s="1">
        <f>Table1[[#This Row],[مبلغ (ریال)]]/Table1[[#This Row],[نرخ تبدیل دلار]]</f>
        <v>1785.7142857142858</v>
      </c>
      <c r="I19" s="4"/>
    </row>
    <row r="20" spans="1:9" x14ac:dyDescent="0.2">
      <c r="A20" s="3">
        <f t="shared" si="0"/>
        <v>19</v>
      </c>
      <c r="B20" s="5" t="s">
        <v>29</v>
      </c>
      <c r="C20" s="7" t="str">
        <f>[1]!s2m(Table1[[#This Row],[تاریخ شمسی]])</f>
        <v>2024/2/17</v>
      </c>
      <c r="D20" s="3" t="s">
        <v>30</v>
      </c>
      <c r="E20" s="3" t="s">
        <v>14</v>
      </c>
      <c r="F20" s="1">
        <v>2000000000</v>
      </c>
      <c r="G20" s="1">
        <v>560000</v>
      </c>
      <c r="H20" s="1">
        <f>Table1[[#This Row],[مبلغ (ریال)]]/Table1[[#This Row],[نرخ تبدیل دلار]]</f>
        <v>3571.4285714285716</v>
      </c>
      <c r="I20" s="4"/>
    </row>
    <row r="21" spans="1:9" x14ac:dyDescent="0.2">
      <c r="A21" s="3">
        <f t="shared" si="0"/>
        <v>20</v>
      </c>
      <c r="B21" s="5" t="s">
        <v>31</v>
      </c>
      <c r="C21" s="7" t="str">
        <f>[1]!s2m(Table1[[#This Row],[تاریخ شمسی]])</f>
        <v>2024/2/21</v>
      </c>
      <c r="D21" s="3" t="s">
        <v>32</v>
      </c>
      <c r="E21" s="3" t="s">
        <v>14</v>
      </c>
      <c r="F21" s="1">
        <v>5000000000</v>
      </c>
      <c r="G21" s="1">
        <v>560000</v>
      </c>
      <c r="H21" s="1">
        <f>Table1[[#This Row],[مبلغ (ریال)]]/Table1[[#This Row],[نرخ تبدیل دلار]]</f>
        <v>8928.5714285714294</v>
      </c>
      <c r="I21" s="4"/>
    </row>
    <row r="22" spans="1:9" x14ac:dyDescent="0.2">
      <c r="A22" s="3">
        <f t="shared" si="0"/>
        <v>21</v>
      </c>
      <c r="B22" s="5" t="s">
        <v>37</v>
      </c>
      <c r="C22" s="7" t="str">
        <f>[1]!s2m(Table1[[#This Row],[تاریخ شمسی]])</f>
        <v>2024/4/22</v>
      </c>
      <c r="D22" s="3" t="s">
        <v>38</v>
      </c>
      <c r="E22" s="3" t="s">
        <v>11</v>
      </c>
      <c r="F22" s="1">
        <v>3897000000</v>
      </c>
      <c r="G22" s="1">
        <v>650000</v>
      </c>
      <c r="H22" s="1">
        <f>Table1[[#This Row],[مبلغ (ریال)]]/Table1[[#This Row],[نرخ تبدیل دلار]]</f>
        <v>5995.3846153846152</v>
      </c>
      <c r="I22" s="4"/>
    </row>
    <row r="23" spans="1:9" x14ac:dyDescent="0.2">
      <c r="A23" s="3">
        <f t="shared" si="0"/>
        <v>22</v>
      </c>
      <c r="B23" s="5" t="s">
        <v>43</v>
      </c>
      <c r="C23" s="7" t="str">
        <f>[1]!s2m(Table1[[#This Row],[تاریخ شمسی]])</f>
        <v>2024/6/12</v>
      </c>
      <c r="D23" s="3" t="s">
        <v>40</v>
      </c>
      <c r="E23" s="3" t="s">
        <v>14</v>
      </c>
      <c r="F23" s="1">
        <v>3000000000</v>
      </c>
      <c r="G23" s="1">
        <v>580000</v>
      </c>
      <c r="H23" s="1">
        <f>Table1[[#This Row],[مبلغ (ریال)]]/Table1[[#This Row],[نرخ تبدیل دلار]]</f>
        <v>5172.4137931034484</v>
      </c>
      <c r="I23" s="4"/>
    </row>
    <row r="24" spans="1:9" x14ac:dyDescent="0.2">
      <c r="A24" s="3">
        <f t="shared" si="0"/>
        <v>23</v>
      </c>
      <c r="B24" s="5" t="s">
        <v>44</v>
      </c>
      <c r="C24" s="7" t="str">
        <f>[1]!s2m(Table1[[#This Row],[تاریخ شمسی]])</f>
        <v>2024/6/14</v>
      </c>
      <c r="D24" s="3" t="s">
        <v>46</v>
      </c>
      <c r="E24" s="3" t="s">
        <v>14</v>
      </c>
      <c r="F24" s="1">
        <v>2500000000</v>
      </c>
      <c r="G24" s="1">
        <v>590000</v>
      </c>
      <c r="H24" s="1">
        <f>Table1[[#This Row],[مبلغ (ریال)]]/Table1[[#This Row],[نرخ تبدیل دلار]]</f>
        <v>4237.2881355932204</v>
      </c>
      <c r="I24" s="4"/>
    </row>
    <row r="25" spans="1:9" x14ac:dyDescent="0.2">
      <c r="A25" s="3">
        <f t="shared" si="0"/>
        <v>24</v>
      </c>
      <c r="B25" s="5" t="s">
        <v>45</v>
      </c>
      <c r="C25" s="7" t="str">
        <f>[1]!s2m(Table1[[#This Row],[تاریخ شمسی]])</f>
        <v>2024/6/15</v>
      </c>
      <c r="D25" s="3" t="s">
        <v>40</v>
      </c>
      <c r="E25" s="3" t="s">
        <v>14</v>
      </c>
      <c r="F25" s="1">
        <v>6000000000</v>
      </c>
      <c r="G25" s="1">
        <v>590000</v>
      </c>
      <c r="H25" s="1">
        <f>Table1[[#This Row],[مبلغ (ریال)]]/Table1[[#This Row],[نرخ تبدیل دلار]]</f>
        <v>10169.491525423729</v>
      </c>
      <c r="I25" s="4"/>
    </row>
    <row r="26" spans="1:9" x14ac:dyDescent="0.2">
      <c r="A26" s="3">
        <f t="shared" si="0"/>
        <v>25</v>
      </c>
      <c r="B26" s="5" t="s">
        <v>51</v>
      </c>
      <c r="C26" s="7" t="str">
        <f>[1]!s2m(Table1[[#This Row],[تاریخ شمسی]])</f>
        <v>2024/7/13</v>
      </c>
      <c r="D26" s="3" t="s">
        <v>52</v>
      </c>
      <c r="E26" s="3" t="s">
        <v>14</v>
      </c>
      <c r="F26" s="1">
        <v>3000000000</v>
      </c>
      <c r="G26" s="1">
        <v>580000</v>
      </c>
      <c r="H26" s="1">
        <f>Table1[[#This Row],[مبلغ (ریال)]]/Table1[[#This Row],[نرخ تبدیل دلار]]</f>
        <v>5172.4137931034484</v>
      </c>
      <c r="I26" s="4"/>
    </row>
    <row r="27" spans="1:9" x14ac:dyDescent="0.2">
      <c r="A27" s="3">
        <f t="shared" si="0"/>
        <v>26</v>
      </c>
      <c r="B27" s="5" t="s">
        <v>53</v>
      </c>
      <c r="C27" s="7" t="str">
        <f>[1]!s2m(Table1[[#This Row],[تاریخ شمسی]])</f>
        <v>2024/7/14</v>
      </c>
      <c r="D27" s="3" t="s">
        <v>54</v>
      </c>
      <c r="E27" s="3" t="s">
        <v>14</v>
      </c>
      <c r="F27" s="1">
        <v>2000000000</v>
      </c>
      <c r="G27" s="1">
        <v>580000</v>
      </c>
      <c r="H27" s="1">
        <f>Table1[[#This Row],[مبلغ (ریال)]]/Table1[[#This Row],[نرخ تبدیل دلار]]</f>
        <v>3448.2758620689656</v>
      </c>
      <c r="I27" s="4"/>
    </row>
    <row r="28" spans="1:9" x14ac:dyDescent="0.2">
      <c r="A28" s="3">
        <f t="shared" si="0"/>
        <v>27</v>
      </c>
      <c r="B28" s="5" t="s">
        <v>55</v>
      </c>
      <c r="C28" s="7" t="str">
        <f>[1]!s2m(Table1[[#This Row],[تاریخ شمسی]])</f>
        <v>2024/7/23</v>
      </c>
      <c r="D28" s="3" t="s">
        <v>56</v>
      </c>
      <c r="E28" s="3" t="s">
        <v>14</v>
      </c>
      <c r="F28" s="1">
        <v>2500000000</v>
      </c>
      <c r="G28" s="1">
        <v>580000</v>
      </c>
      <c r="H28" s="1">
        <f>Table1[[#This Row],[مبلغ (ریال)]]/Table1[[#This Row],[نرخ تبدیل دلار]]</f>
        <v>4310.3448275862065</v>
      </c>
      <c r="I28" s="4"/>
    </row>
    <row r="29" spans="1:9" x14ac:dyDescent="0.2">
      <c r="A29" s="3">
        <f t="shared" si="0"/>
        <v>28</v>
      </c>
      <c r="B29" s="5" t="s">
        <v>57</v>
      </c>
      <c r="C29" s="7" t="str">
        <f>[1]!s2m(Table1[[#This Row],[تاریخ شمسی]])</f>
        <v>2024/8/8</v>
      </c>
      <c r="D29" s="3" t="s">
        <v>58</v>
      </c>
      <c r="E29" s="3" t="s">
        <v>14</v>
      </c>
      <c r="F29" s="1">
        <v>3000000000</v>
      </c>
      <c r="G29" s="1">
        <v>610000</v>
      </c>
      <c r="H29" s="1">
        <f>Table1[[#This Row],[مبلغ (ریال)]]/Table1[[#This Row],[نرخ تبدیل دلار]]</f>
        <v>4918.0327868852455</v>
      </c>
      <c r="I29" s="4"/>
    </row>
    <row r="30" spans="1:9" x14ac:dyDescent="0.2">
      <c r="A30" s="3">
        <f t="shared" si="0"/>
        <v>29</v>
      </c>
      <c r="B30" s="5" t="s">
        <v>59</v>
      </c>
      <c r="C30" s="7" t="str">
        <f>[1]!s2m(Table1[[#This Row],[تاریخ شمسی]])</f>
        <v>2024/8/11</v>
      </c>
      <c r="D30" s="3" t="s">
        <v>61</v>
      </c>
      <c r="E30" s="3" t="s">
        <v>14</v>
      </c>
      <c r="F30" s="1">
        <v>4000000000</v>
      </c>
      <c r="G30" s="1">
        <v>610000</v>
      </c>
      <c r="H30" s="1">
        <f>Table1[[#This Row],[مبلغ (ریال)]]/Table1[[#This Row],[نرخ تبدیل دلار]]</f>
        <v>6557.377049180328</v>
      </c>
      <c r="I30" s="4"/>
    </row>
    <row r="31" spans="1:9" x14ac:dyDescent="0.2">
      <c r="A31" s="3">
        <f t="shared" si="0"/>
        <v>30</v>
      </c>
      <c r="B31" s="5" t="s">
        <v>59</v>
      </c>
      <c r="C31" s="7" t="str">
        <f>[1]!s2m(Table1[[#This Row],[تاریخ شمسی]])</f>
        <v>2024/8/11</v>
      </c>
      <c r="D31" s="3" t="s">
        <v>62</v>
      </c>
      <c r="E31" s="3" t="s">
        <v>14</v>
      </c>
      <c r="F31" s="1">
        <v>1500000000</v>
      </c>
      <c r="G31" s="1">
        <v>610000</v>
      </c>
      <c r="H31" s="1">
        <f>Table1[[#This Row],[مبلغ (ریال)]]/Table1[[#This Row],[نرخ تبدیل دلار]]</f>
        <v>2459.0163934426228</v>
      </c>
      <c r="I31" s="4"/>
    </row>
    <row r="32" spans="1:9" x14ac:dyDescent="0.2">
      <c r="A32" s="3">
        <f t="shared" si="0"/>
        <v>31</v>
      </c>
      <c r="B32" s="5" t="s">
        <v>59</v>
      </c>
      <c r="C32" s="7" t="str">
        <f>[1]!s2m(Table1[[#This Row],[تاریخ شمسی]])</f>
        <v>2024/8/11</v>
      </c>
      <c r="D32" s="3" t="s">
        <v>60</v>
      </c>
      <c r="E32" s="3" t="s">
        <v>14</v>
      </c>
      <c r="F32" s="1">
        <v>500000000</v>
      </c>
      <c r="G32" s="1">
        <v>610000</v>
      </c>
      <c r="H32" s="1">
        <f>Table1[[#This Row],[مبلغ (ریال)]]/Table1[[#This Row],[نرخ تبدیل دلار]]</f>
        <v>819.67213114754099</v>
      </c>
      <c r="I32" s="4"/>
    </row>
    <row r="33" spans="1:9" x14ac:dyDescent="0.2">
      <c r="A33" s="3">
        <f t="shared" si="0"/>
        <v>32</v>
      </c>
      <c r="B33" s="5" t="s">
        <v>63</v>
      </c>
      <c r="C33" s="7" t="str">
        <f>[1]!s2m(Table1[[#This Row],[تاریخ شمسی]])</f>
        <v>2024/8/13</v>
      </c>
      <c r="D33" s="3" t="s">
        <v>65</v>
      </c>
      <c r="E33" s="3" t="s">
        <v>14</v>
      </c>
      <c r="F33" s="1">
        <v>500000000</v>
      </c>
      <c r="G33" s="1">
        <v>610000</v>
      </c>
      <c r="H33" s="1">
        <f>Table1[[#This Row],[مبلغ (ریال)]]/Table1[[#This Row],[نرخ تبدیل دلار]]</f>
        <v>819.67213114754099</v>
      </c>
      <c r="I33" s="4"/>
    </row>
    <row r="34" spans="1:9" x14ac:dyDescent="0.2">
      <c r="A34" s="3">
        <f t="shared" si="0"/>
        <v>33</v>
      </c>
      <c r="B34" s="5" t="s">
        <v>63</v>
      </c>
      <c r="C34" s="7" t="str">
        <f>[1]!s2m(Table1[[#This Row],[تاریخ شمسی]])</f>
        <v>2024/8/13</v>
      </c>
      <c r="D34" s="3" t="s">
        <v>64</v>
      </c>
      <c r="E34" s="3" t="s">
        <v>14</v>
      </c>
      <c r="F34" s="1">
        <v>500000000</v>
      </c>
      <c r="G34" s="1">
        <v>610000</v>
      </c>
      <c r="H34" s="1">
        <f>Table1[[#This Row],[مبلغ (ریال)]]/Table1[[#This Row],[نرخ تبدیل دلار]]</f>
        <v>819.67213114754099</v>
      </c>
      <c r="I34" s="4"/>
    </row>
    <row r="35" spans="1:9" x14ac:dyDescent="0.2">
      <c r="A35" s="3">
        <f t="shared" si="0"/>
        <v>34</v>
      </c>
      <c r="B35" s="5" t="s">
        <v>63</v>
      </c>
      <c r="C35" s="7" t="str">
        <f>[1]!s2m(Table1[[#This Row],[تاریخ شمسی]])</f>
        <v>2024/8/13</v>
      </c>
      <c r="D35" s="3" t="s">
        <v>65</v>
      </c>
      <c r="E35" s="3" t="s">
        <v>14</v>
      </c>
      <c r="F35" s="1">
        <v>1000000000</v>
      </c>
      <c r="G35" s="1">
        <v>610000</v>
      </c>
      <c r="H35" s="1">
        <f>Table1[[#This Row],[مبلغ (ریال)]]/Table1[[#This Row],[نرخ تبدیل دلار]]</f>
        <v>1639.344262295082</v>
      </c>
      <c r="I35" s="4"/>
    </row>
    <row r="36" spans="1:9" x14ac:dyDescent="0.2">
      <c r="A36" s="3">
        <f t="shared" si="0"/>
        <v>35</v>
      </c>
      <c r="B36" s="5" t="s">
        <v>63</v>
      </c>
      <c r="C36" s="7" t="str">
        <f>[1]!s2m(Table1[[#This Row],[تاریخ شمسی]])</f>
        <v>2024/8/13</v>
      </c>
      <c r="D36" s="3" t="s">
        <v>65</v>
      </c>
      <c r="E36" s="3" t="s">
        <v>14</v>
      </c>
      <c r="F36" s="1">
        <v>1000000000</v>
      </c>
      <c r="G36" s="1">
        <v>610000</v>
      </c>
      <c r="H36" s="1">
        <f>Table1[[#This Row],[مبلغ (ریال)]]/Table1[[#This Row],[نرخ تبدیل دلار]]</f>
        <v>1639.344262295082</v>
      </c>
      <c r="I36" s="4"/>
    </row>
    <row r="37" spans="1:9" x14ac:dyDescent="0.2">
      <c r="A37" s="3">
        <f t="shared" si="0"/>
        <v>36</v>
      </c>
      <c r="B37" s="5" t="s">
        <v>66</v>
      </c>
      <c r="C37" s="7" t="str">
        <f>[1]!s2m(Table1[[#This Row],[تاریخ شمسی]])</f>
        <v>2024/8/19</v>
      </c>
      <c r="D37" s="3" t="s">
        <v>67</v>
      </c>
      <c r="E37" s="3" t="s">
        <v>14</v>
      </c>
      <c r="F37" s="1">
        <v>2000000000</v>
      </c>
      <c r="G37" s="1">
        <v>580000</v>
      </c>
      <c r="H37" s="1">
        <f>Table1[[#This Row],[مبلغ (ریال)]]/Table1[[#This Row],[نرخ تبدیل دلار]]</f>
        <v>3448.2758620689656</v>
      </c>
      <c r="I37" s="4"/>
    </row>
    <row r="38" spans="1:9" x14ac:dyDescent="0.2">
      <c r="A38" s="3">
        <f t="shared" si="0"/>
        <v>37</v>
      </c>
      <c r="B38" s="5" t="s">
        <v>66</v>
      </c>
      <c r="C38" s="7" t="str">
        <f>[1]!s2m(Table1[[#This Row],[تاریخ شمسی]])</f>
        <v>2024/8/19</v>
      </c>
      <c r="D38" s="3" t="s">
        <v>93</v>
      </c>
      <c r="E38" s="3" t="s">
        <v>14</v>
      </c>
      <c r="F38" s="1">
        <v>400000000</v>
      </c>
      <c r="G38" s="1">
        <v>580000</v>
      </c>
      <c r="H38" s="1">
        <f>Table1[[#This Row],[مبلغ (ریال)]]/Table1[[#This Row],[نرخ تبدیل دلار]]</f>
        <v>689.65517241379314</v>
      </c>
      <c r="I38" s="4"/>
    </row>
    <row r="39" spans="1:9" x14ac:dyDescent="0.2">
      <c r="A39" s="3">
        <f t="shared" si="0"/>
        <v>38</v>
      </c>
      <c r="B39" s="5" t="s">
        <v>66</v>
      </c>
      <c r="C39" s="7" t="str">
        <f>[1]!s2m(Table1[[#This Row],[تاریخ شمسی]])</f>
        <v>2024/8/19</v>
      </c>
      <c r="D39" s="3" t="s">
        <v>68</v>
      </c>
      <c r="E39" s="3" t="s">
        <v>14</v>
      </c>
      <c r="F39" s="1">
        <v>3600000000</v>
      </c>
      <c r="G39" s="1">
        <v>580000</v>
      </c>
      <c r="H39" s="1">
        <f>Table1[[#This Row],[مبلغ (ریال)]]/Table1[[#This Row],[نرخ تبدیل دلار]]</f>
        <v>6206.8965517241377</v>
      </c>
      <c r="I39" s="4"/>
    </row>
    <row r="40" spans="1:9" x14ac:dyDescent="0.2">
      <c r="A40" s="3">
        <f t="shared" si="0"/>
        <v>39</v>
      </c>
      <c r="B40" s="5" t="s">
        <v>66</v>
      </c>
      <c r="C40" s="7" t="str">
        <f>[1]!s2m(Table1[[#This Row],[تاریخ شمسی]])</f>
        <v>2024/8/19</v>
      </c>
      <c r="D40" s="3" t="s">
        <v>68</v>
      </c>
      <c r="E40" s="3" t="s">
        <v>14</v>
      </c>
      <c r="F40" s="1">
        <v>4000000000</v>
      </c>
      <c r="G40" s="1">
        <v>580000</v>
      </c>
      <c r="H40" s="1">
        <f>Table1[[#This Row],[مبلغ (ریال)]]/Table1[[#This Row],[نرخ تبدیل دلار]]</f>
        <v>6896.5517241379312</v>
      </c>
      <c r="I40" s="4"/>
    </row>
    <row r="41" spans="1:9" x14ac:dyDescent="0.2">
      <c r="A41" s="3">
        <f t="shared" si="0"/>
        <v>40</v>
      </c>
      <c r="B41" s="5" t="s">
        <v>69</v>
      </c>
      <c r="C41" s="7" t="str">
        <f>[1]!s2m(Table1[[#This Row],[تاریخ شمسی]])</f>
        <v>2024/9/3</v>
      </c>
      <c r="D41" s="3" t="s">
        <v>70</v>
      </c>
      <c r="E41" s="3" t="s">
        <v>14</v>
      </c>
      <c r="F41" s="1">
        <v>500000000</v>
      </c>
      <c r="G41" s="1">
        <v>600000</v>
      </c>
      <c r="H41" s="1">
        <f>Table1[[#This Row],[مبلغ (ریال)]]/Table1[[#This Row],[نرخ تبدیل دلار]]</f>
        <v>833.33333333333337</v>
      </c>
      <c r="I41" s="4"/>
    </row>
    <row r="42" spans="1:9" x14ac:dyDescent="0.2">
      <c r="A42" s="3">
        <f t="shared" si="0"/>
        <v>41</v>
      </c>
      <c r="B42" s="5" t="s">
        <v>69</v>
      </c>
      <c r="C42" s="7" t="str">
        <f>[1]!s2m(Table1[[#This Row],[تاریخ شمسی]])</f>
        <v>2024/9/3</v>
      </c>
      <c r="D42" s="3" t="s">
        <v>71</v>
      </c>
      <c r="E42" s="3" t="s">
        <v>14</v>
      </c>
      <c r="F42" s="1">
        <v>500000000</v>
      </c>
      <c r="G42" s="1">
        <v>600000</v>
      </c>
      <c r="H42" s="1">
        <f>Table1[[#This Row],[مبلغ (ریال)]]/Table1[[#This Row],[نرخ تبدیل دلار]]</f>
        <v>833.33333333333337</v>
      </c>
      <c r="I42" s="4"/>
    </row>
    <row r="43" spans="1:9" x14ac:dyDescent="0.2">
      <c r="A43" s="3">
        <f t="shared" si="0"/>
        <v>42</v>
      </c>
      <c r="B43" s="5" t="s">
        <v>69</v>
      </c>
      <c r="C43" s="7" t="str">
        <f>[1]!s2m(Table1[[#This Row],[تاریخ شمسی]])</f>
        <v>2024/9/3</v>
      </c>
      <c r="D43" s="3" t="s">
        <v>71</v>
      </c>
      <c r="E43" s="3" t="s">
        <v>14</v>
      </c>
      <c r="F43" s="1">
        <v>200000000</v>
      </c>
      <c r="G43" s="1">
        <v>600000</v>
      </c>
      <c r="H43" s="1">
        <f>Table1[[#This Row],[مبلغ (ریال)]]/Table1[[#This Row],[نرخ تبدیل دلار]]</f>
        <v>333.33333333333331</v>
      </c>
      <c r="I43" s="4"/>
    </row>
    <row r="44" spans="1:9" x14ac:dyDescent="0.2">
      <c r="A44" s="3">
        <f t="shared" si="0"/>
        <v>43</v>
      </c>
      <c r="B44" s="5" t="s">
        <v>69</v>
      </c>
      <c r="C44" s="7" t="str">
        <f>[1]!s2m(Table1[[#This Row],[تاریخ شمسی]])</f>
        <v>2024/9/3</v>
      </c>
      <c r="D44" s="3" t="s">
        <v>72</v>
      </c>
      <c r="E44" s="3" t="s">
        <v>14</v>
      </c>
      <c r="F44" s="1">
        <v>300000000</v>
      </c>
      <c r="G44" s="1">
        <v>600000</v>
      </c>
      <c r="H44" s="1">
        <f>Table1[[#This Row],[مبلغ (ریال)]]/Table1[[#This Row],[نرخ تبدیل دلار]]</f>
        <v>500</v>
      </c>
      <c r="I44" s="4"/>
    </row>
    <row r="45" spans="1:9" x14ac:dyDescent="0.2">
      <c r="A45" s="3">
        <f t="shared" si="0"/>
        <v>44</v>
      </c>
      <c r="B45" s="5" t="s">
        <v>80</v>
      </c>
      <c r="C45" s="7" t="str">
        <f>[1]!s2m(Table1[[#This Row],[تاریخ شمسی]])</f>
        <v>2024/9/23</v>
      </c>
      <c r="D45" s="3" t="s">
        <v>81</v>
      </c>
      <c r="E45" s="3" t="s">
        <v>14</v>
      </c>
      <c r="F45" s="1">
        <v>11740000000</v>
      </c>
      <c r="G45" s="1">
        <v>600000</v>
      </c>
      <c r="H45" s="1">
        <f>Table1[[#This Row],[مبلغ (ریال)]]/Table1[[#This Row],[نرخ تبدیل دلار]]</f>
        <v>19566.666666666668</v>
      </c>
      <c r="I45" s="4"/>
    </row>
    <row r="46" spans="1:9" x14ac:dyDescent="0.2">
      <c r="A46" s="3">
        <f t="shared" si="0"/>
        <v>45</v>
      </c>
      <c r="B46" s="5" t="s">
        <v>83</v>
      </c>
      <c r="C46" s="7" t="str">
        <f>[1]!s2m(Table1[[#This Row],[تاریخ شمسی]])</f>
        <v>2024/10/12</v>
      </c>
      <c r="D46" s="3" t="s">
        <v>84</v>
      </c>
      <c r="E46" s="3" t="s">
        <v>14</v>
      </c>
      <c r="F46" s="1">
        <v>10000000000</v>
      </c>
      <c r="G46" s="1">
        <v>630000</v>
      </c>
      <c r="H46" s="1">
        <f>Table1[[#This Row],[مبلغ (ریال)]]/Table1[[#This Row],[نرخ تبدیل دلار]]</f>
        <v>15873.015873015873</v>
      </c>
      <c r="I46" s="4"/>
    </row>
    <row r="47" spans="1:9" ht="18" customHeight="1" x14ac:dyDescent="0.2">
      <c r="A47" s="3">
        <f t="shared" si="0"/>
        <v>46</v>
      </c>
      <c r="B47" s="5" t="s">
        <v>86</v>
      </c>
      <c r="C47" s="7" t="str">
        <f>[1]!s2m(Table1[[#This Row],[تاریخ شمسی]])</f>
        <v>2024/10/24</v>
      </c>
      <c r="D47" s="3" t="s">
        <v>87</v>
      </c>
      <c r="E47" s="3" t="s">
        <v>88</v>
      </c>
      <c r="F47" s="1">
        <v>7000000000</v>
      </c>
      <c r="G47" s="1">
        <v>630000</v>
      </c>
      <c r="H47" s="1">
        <f>Table1[[#This Row],[مبلغ (ریال)]]/Table1[[#This Row],[نرخ تبدیل دلار]]</f>
        <v>11111.111111111111</v>
      </c>
      <c r="I47" s="4"/>
    </row>
    <row r="48" spans="1:9" x14ac:dyDescent="0.2">
      <c r="A48" s="3">
        <f t="shared" si="0"/>
        <v>47</v>
      </c>
      <c r="B48" s="5" t="s">
        <v>89</v>
      </c>
      <c r="C48" s="7" t="str">
        <f>[1]!s2m(Table1[[#This Row],[تاریخ شمسی]])</f>
        <v>2024/11/24</v>
      </c>
      <c r="D48" s="3" t="s">
        <v>90</v>
      </c>
      <c r="E48" s="3" t="s">
        <v>88</v>
      </c>
      <c r="F48" s="1">
        <v>2000000000</v>
      </c>
      <c r="G48" s="1">
        <v>700000</v>
      </c>
      <c r="H48" s="1">
        <f>Table1[[#This Row],[مبلغ (ریال)]]/Table1[[#This Row],[نرخ تبدیل دلار]]</f>
        <v>2857.1428571428573</v>
      </c>
      <c r="I48" s="4"/>
    </row>
    <row r="49" spans="1:9" x14ac:dyDescent="0.2">
      <c r="A49" s="3">
        <f t="shared" si="0"/>
        <v>48</v>
      </c>
      <c r="B49" s="5" t="s">
        <v>91</v>
      </c>
      <c r="C49" s="7" t="str">
        <f>[1]!s2m(Table1[[#This Row],[تاریخ شمسی]])</f>
        <v>2024/11/28</v>
      </c>
      <c r="D49" s="3" t="s">
        <v>90</v>
      </c>
      <c r="E49" s="3" t="s">
        <v>88</v>
      </c>
      <c r="F49" s="1">
        <v>5000000000</v>
      </c>
      <c r="G49" s="1">
        <v>700000</v>
      </c>
      <c r="H49" s="1">
        <f>Table1[[#This Row],[مبلغ (ریال)]]/Table1[[#This Row],[نرخ تبدیل دلار]]</f>
        <v>7142.8571428571431</v>
      </c>
      <c r="I49" s="4"/>
    </row>
    <row r="50" spans="1:9" x14ac:dyDescent="0.2">
      <c r="A50" s="3">
        <f t="shared" si="0"/>
        <v>49</v>
      </c>
      <c r="B50" s="5" t="s">
        <v>92</v>
      </c>
      <c r="C50" s="7" t="str">
        <f>[1]!s2m(Table1[[#This Row],[تاریخ شمسی]])</f>
        <v>2024/12/12</v>
      </c>
      <c r="D50" s="3" t="s">
        <v>94</v>
      </c>
      <c r="E50" s="3" t="s">
        <v>88</v>
      </c>
      <c r="F50" s="1">
        <v>1000000000</v>
      </c>
      <c r="G50" s="1">
        <v>740000</v>
      </c>
      <c r="H50" s="1">
        <f>Table1[[#This Row],[مبلغ (ریال)]]/Table1[[#This Row],[نرخ تبدیل دلار]]</f>
        <v>1351.3513513513512</v>
      </c>
      <c r="I50" s="4"/>
    </row>
    <row r="51" spans="1:9" x14ac:dyDescent="0.2">
      <c r="A51" s="3">
        <f t="shared" si="0"/>
        <v>50</v>
      </c>
      <c r="B51" s="5" t="s">
        <v>92</v>
      </c>
      <c r="C51" s="7" t="str">
        <f>[1]!s2m(Table1[[#This Row],[تاریخ شمسی]])</f>
        <v>2024/12/12</v>
      </c>
      <c r="D51" s="3" t="s">
        <v>94</v>
      </c>
      <c r="E51" s="3" t="s">
        <v>88</v>
      </c>
      <c r="F51" s="1">
        <v>4000000000</v>
      </c>
      <c r="G51" s="1">
        <v>740000</v>
      </c>
      <c r="H51" s="1">
        <f>Table1[[#This Row],[مبلغ (ریال)]]/Table1[[#This Row],[نرخ تبدیل دلار]]</f>
        <v>5405.405405405405</v>
      </c>
      <c r="I51" s="4"/>
    </row>
    <row r="52" spans="1:9" x14ac:dyDescent="0.2">
      <c r="A52" s="3">
        <f t="shared" si="0"/>
        <v>51</v>
      </c>
      <c r="B52" s="5" t="s">
        <v>95</v>
      </c>
      <c r="C52" s="7" t="str">
        <f>[1]!s2m(Table1[[#This Row],[تاریخ شمسی]])</f>
        <v>2024/12/14</v>
      </c>
      <c r="D52" s="3" t="s">
        <v>96</v>
      </c>
      <c r="E52" s="3" t="s">
        <v>88</v>
      </c>
      <c r="F52" s="1">
        <v>2500000000</v>
      </c>
      <c r="G52" s="1">
        <v>740000</v>
      </c>
      <c r="H52" s="1">
        <f>Table1[[#This Row],[مبلغ (ریال)]]/Table1[[#This Row],[نرخ تبدیل دلار]]</f>
        <v>3378.3783783783783</v>
      </c>
      <c r="I52" s="4"/>
    </row>
    <row r="53" spans="1:9" x14ac:dyDescent="0.2">
      <c r="A53" s="3">
        <f t="shared" si="0"/>
        <v>52</v>
      </c>
      <c r="B53" s="5" t="s">
        <v>95</v>
      </c>
      <c r="C53" s="7" t="str">
        <f>[1]!s2m(Table1[[#This Row],[تاریخ شمسی]])</f>
        <v>2024/12/14</v>
      </c>
      <c r="D53" s="3" t="s">
        <v>97</v>
      </c>
      <c r="E53" s="3" t="s">
        <v>88</v>
      </c>
      <c r="F53" s="1">
        <v>2500000000</v>
      </c>
      <c r="G53" s="1">
        <v>740000</v>
      </c>
      <c r="H53" s="1">
        <f>Table1[[#This Row],[مبلغ (ریال)]]/Table1[[#This Row],[نرخ تبدیل دلار]]</f>
        <v>3378.3783783783783</v>
      </c>
      <c r="I53" s="4"/>
    </row>
    <row r="54" spans="1:9" x14ac:dyDescent="0.2">
      <c r="A54" s="3">
        <f t="shared" si="0"/>
        <v>53</v>
      </c>
      <c r="B54" s="5" t="s">
        <v>98</v>
      </c>
      <c r="C54" s="7" t="str">
        <f>[1]!s2m(Table1[[#This Row],[تاریخ شمسی]])</f>
        <v>2024/12/19</v>
      </c>
      <c r="D54" s="3" t="s">
        <v>99</v>
      </c>
      <c r="E54" s="3" t="s">
        <v>88</v>
      </c>
      <c r="F54" s="1">
        <v>5000000000</v>
      </c>
      <c r="G54" s="1">
        <v>770000</v>
      </c>
      <c r="H54" s="1">
        <f>Table1[[#This Row],[مبلغ (ریال)]]/Table1[[#This Row],[نرخ تبدیل دلار]]</f>
        <v>6493.5064935064938</v>
      </c>
      <c r="I54" s="4"/>
    </row>
    <row r="55" spans="1:9" x14ac:dyDescent="0.2">
      <c r="A55" s="3">
        <f t="shared" si="0"/>
        <v>54</v>
      </c>
      <c r="B55" s="5" t="s">
        <v>100</v>
      </c>
      <c r="C55" s="7" t="str">
        <f>[1]!s2m(Table1[[#This Row],[تاریخ شمسی]])</f>
        <v>2025/1/15</v>
      </c>
      <c r="D55" s="3" t="s">
        <v>101</v>
      </c>
      <c r="E55" s="3" t="s">
        <v>88</v>
      </c>
      <c r="F55" s="1">
        <v>10000000000</v>
      </c>
      <c r="G55" s="1">
        <v>810000</v>
      </c>
      <c r="H55" s="1">
        <f>Table1[[#This Row],[مبلغ (ریال)]]/Table1[[#This Row],[نرخ تبدیل دلار]]</f>
        <v>12345.679012345679</v>
      </c>
      <c r="I55" s="4"/>
    </row>
    <row r="56" spans="1:9" x14ac:dyDescent="0.2">
      <c r="A56" s="3">
        <f t="shared" si="0"/>
        <v>55</v>
      </c>
      <c r="B56" s="5" t="s">
        <v>104</v>
      </c>
      <c r="C56" s="7" t="str">
        <f>[1]!s2m(Table1[[#This Row],[تاریخ شمسی]])</f>
        <v>2025/2/3</v>
      </c>
      <c r="D56" s="3" t="s">
        <v>105</v>
      </c>
      <c r="E56" s="3" t="s">
        <v>88</v>
      </c>
      <c r="F56" s="1">
        <v>5000000000</v>
      </c>
      <c r="G56" s="1">
        <v>840000</v>
      </c>
      <c r="H56" s="1">
        <f>Table1[[#This Row],[مبلغ (ریال)]]/Table1[[#This Row],[نرخ تبدیل دلار]]</f>
        <v>5952.3809523809523</v>
      </c>
      <c r="I56" s="4"/>
    </row>
    <row r="57" spans="1:9" x14ac:dyDescent="0.2">
      <c r="A57" s="3">
        <f t="shared" si="0"/>
        <v>56</v>
      </c>
      <c r="B57" s="5" t="s">
        <v>108</v>
      </c>
      <c r="C57" s="7" t="str">
        <f>[1]!s2m(Table1[[#This Row],[تاریخ شمسی]])</f>
        <v>2025/2/18</v>
      </c>
      <c r="D57" s="3" t="s">
        <v>109</v>
      </c>
      <c r="E57" s="3" t="s">
        <v>88</v>
      </c>
      <c r="F57" s="1">
        <v>5000000000</v>
      </c>
      <c r="G57" s="1">
        <v>910000</v>
      </c>
      <c r="H57" s="1">
        <f>Table1[[#This Row],[مبلغ (ریال)]]/Table1[[#This Row],[نرخ تبدیل دلار]]</f>
        <v>5494.5054945054944</v>
      </c>
      <c r="I57" s="4"/>
    </row>
    <row r="58" spans="1:9" x14ac:dyDescent="0.2">
      <c r="A58" s="3">
        <f t="shared" si="0"/>
        <v>57</v>
      </c>
      <c r="B58" s="5" t="s">
        <v>108</v>
      </c>
      <c r="C58" s="7" t="str">
        <f>[1]!s2m(Table1[[#This Row],[تاریخ شمسی]])</f>
        <v>2025/2/18</v>
      </c>
      <c r="D58" s="3" t="s">
        <v>110</v>
      </c>
      <c r="E58" s="3" t="s">
        <v>88</v>
      </c>
      <c r="F58" s="1">
        <v>3000000000</v>
      </c>
      <c r="G58" s="1">
        <v>910000</v>
      </c>
      <c r="H58" s="1">
        <f>Table1[[#This Row],[مبلغ (ریال)]]/Table1[[#This Row],[نرخ تبدیل دلار]]</f>
        <v>3296.7032967032969</v>
      </c>
      <c r="I58" s="4"/>
    </row>
    <row r="59" spans="1:9" x14ac:dyDescent="0.2">
      <c r="A59" s="3">
        <f t="shared" si="0"/>
        <v>58</v>
      </c>
      <c r="B59" s="5" t="s">
        <v>108</v>
      </c>
      <c r="C59" s="7" t="str">
        <f>[1]!s2m(Table1[[#This Row],[تاریخ شمسی]])</f>
        <v>2025/2/18</v>
      </c>
      <c r="D59" s="3" t="s">
        <v>90</v>
      </c>
      <c r="E59" s="3" t="s">
        <v>88</v>
      </c>
      <c r="F59" s="1">
        <v>2800000000</v>
      </c>
      <c r="G59" s="1">
        <v>910000</v>
      </c>
      <c r="H59" s="1">
        <f>Table1[[#This Row],[مبلغ (ریال)]]/Table1[[#This Row],[نرخ تبدیل دلار]]</f>
        <v>3076.9230769230771</v>
      </c>
      <c r="I59" s="4"/>
    </row>
    <row r="60" spans="1:9" x14ac:dyDescent="0.2">
      <c r="A60" s="3">
        <f t="shared" si="0"/>
        <v>59</v>
      </c>
      <c r="B60" s="5" t="s">
        <v>108</v>
      </c>
      <c r="C60" s="7" t="str">
        <f>[1]!s2m(Table1[[#This Row],[تاریخ شمسی]])</f>
        <v>2025/2/18</v>
      </c>
      <c r="D60" s="3" t="s">
        <v>90</v>
      </c>
      <c r="E60" s="3" t="s">
        <v>88</v>
      </c>
      <c r="F60" s="1">
        <v>1200000000</v>
      </c>
      <c r="G60" s="1">
        <v>910000</v>
      </c>
      <c r="H60" s="1">
        <f>Table1[[#This Row],[مبلغ (ریال)]]/Table1[[#This Row],[نرخ تبدیل دلار]]</f>
        <v>1318.6813186813188</v>
      </c>
      <c r="I60" s="4"/>
    </row>
    <row r="61" spans="1:9" x14ac:dyDescent="0.2">
      <c r="A61" s="3">
        <f t="shared" si="0"/>
        <v>60</v>
      </c>
      <c r="B61" s="5" t="s">
        <v>108</v>
      </c>
      <c r="C61" s="7" t="str">
        <f>[1]!s2m(Table1[[#This Row],[تاریخ شمسی]])</f>
        <v>2025/2/18</v>
      </c>
      <c r="D61" s="3" t="s">
        <v>90</v>
      </c>
      <c r="E61" s="3" t="s">
        <v>88</v>
      </c>
      <c r="F61" s="1">
        <v>2000000000</v>
      </c>
      <c r="G61" s="1">
        <v>910000</v>
      </c>
      <c r="H61" s="1">
        <f>Table1[[#This Row],[مبلغ (ریال)]]/Table1[[#This Row],[نرخ تبدیل دلار]]</f>
        <v>2197.802197802198</v>
      </c>
      <c r="I61" s="4"/>
    </row>
    <row r="62" spans="1:9" x14ac:dyDescent="0.2">
      <c r="A62" s="3">
        <f t="shared" si="0"/>
        <v>61</v>
      </c>
      <c r="B62" s="5" t="s">
        <v>113</v>
      </c>
      <c r="C62" s="7" t="str">
        <f>[1]!s2m(Table1[[#This Row],[تاریخ شمسی]])</f>
        <v>2025/5/5</v>
      </c>
      <c r="D62" s="3" t="s">
        <v>114</v>
      </c>
      <c r="E62" s="3" t="s">
        <v>88</v>
      </c>
      <c r="F62" s="1">
        <v>5000000000</v>
      </c>
      <c r="G62" s="1">
        <v>850000</v>
      </c>
      <c r="H62" s="1">
        <f>Table1[[#This Row],[مبلغ (ریال)]]/Table1[[#This Row],[نرخ تبدیل دلار]]</f>
        <v>5882.3529411764703</v>
      </c>
      <c r="I62" s="4"/>
    </row>
    <row r="63" spans="1:9" x14ac:dyDescent="0.2">
      <c r="A63" s="3">
        <f t="shared" si="0"/>
        <v>62</v>
      </c>
      <c r="B63" s="5" t="s">
        <v>116</v>
      </c>
      <c r="C63" s="7" t="str">
        <f>[1]!s2m(Table1[[#This Row],[تاریخ شمسی]])</f>
        <v>2025/10/19</v>
      </c>
      <c r="D63" s="3" t="s">
        <v>117</v>
      </c>
      <c r="E63" s="3" t="s">
        <v>88</v>
      </c>
      <c r="F63" s="1">
        <v>5000000000</v>
      </c>
      <c r="G63" s="1">
        <v>1070000</v>
      </c>
      <c r="H63" s="1">
        <f>Table1[[#This Row],[مبلغ (ریال)]]/Table1[[#This Row],[نرخ تبدیل دلار]]</f>
        <v>4672.8971962616824</v>
      </c>
      <c r="I63" s="4"/>
    </row>
    <row r="64" spans="1:9" ht="31.5" x14ac:dyDescent="0.2">
      <c r="A64" s="19"/>
      <c r="B64" s="20"/>
      <c r="C64" s="21"/>
      <c r="D64" s="34" t="s">
        <v>143</v>
      </c>
      <c r="E64" s="34"/>
      <c r="F64" s="35">
        <f>SUM(Table1[مبلغ (ریال)])</f>
        <v>211327000000</v>
      </c>
      <c r="G64" s="35"/>
      <c r="H64" s="35">
        <f>SUM(Table1[مبلغ به دلار])</f>
        <v>345539.40110163519</v>
      </c>
      <c r="I64" s="22"/>
    </row>
    <row r="66" spans="1:9" ht="55.5" x14ac:dyDescent="0.2">
      <c r="A66" s="9" t="s">
        <v>0</v>
      </c>
      <c r="B66" s="10" t="s">
        <v>124</v>
      </c>
      <c r="C66" s="11" t="s">
        <v>123</v>
      </c>
      <c r="D66" s="9" t="s">
        <v>1</v>
      </c>
      <c r="E66" s="9" t="s">
        <v>2</v>
      </c>
      <c r="F66" s="12" t="s">
        <v>144</v>
      </c>
      <c r="G66" s="12" t="s">
        <v>122</v>
      </c>
      <c r="H66" s="12" t="s">
        <v>121</v>
      </c>
      <c r="I66" s="9" t="s">
        <v>3</v>
      </c>
    </row>
    <row r="67" spans="1:9" x14ac:dyDescent="0.2">
      <c r="A67" s="23">
        <v>63</v>
      </c>
      <c r="B67" s="24" t="s">
        <v>33</v>
      </c>
      <c r="C67" s="25" t="s">
        <v>127</v>
      </c>
      <c r="D67" s="23" t="s">
        <v>34</v>
      </c>
      <c r="E67" s="23" t="s">
        <v>35</v>
      </c>
      <c r="F67" s="26">
        <v>2000000000</v>
      </c>
      <c r="G67" s="26">
        <v>600000</v>
      </c>
      <c r="H67" s="26">
        <v>3333.3333333333335</v>
      </c>
      <c r="I67" s="27" t="s">
        <v>36</v>
      </c>
    </row>
    <row r="68" spans="1:9" ht="42" customHeight="1" x14ac:dyDescent="0.2">
      <c r="A68" s="14">
        <v>64</v>
      </c>
      <c r="B68" s="15" t="s">
        <v>39</v>
      </c>
      <c r="C68" s="16" t="s">
        <v>128</v>
      </c>
      <c r="D68" s="14" t="s">
        <v>40</v>
      </c>
      <c r="E68" s="14" t="s">
        <v>41</v>
      </c>
      <c r="F68" s="17">
        <v>10000000000</v>
      </c>
      <c r="G68" s="17">
        <v>585000</v>
      </c>
      <c r="H68" s="17">
        <v>17094.017094017094</v>
      </c>
      <c r="I68" s="18" t="s">
        <v>42</v>
      </c>
    </row>
    <row r="69" spans="1:9" x14ac:dyDescent="0.2">
      <c r="A69" s="14">
        <v>65</v>
      </c>
      <c r="B69" s="15" t="s">
        <v>47</v>
      </c>
      <c r="C69" s="16" t="s">
        <v>129</v>
      </c>
      <c r="D69" s="14" t="s">
        <v>40</v>
      </c>
      <c r="E69" s="14" t="s">
        <v>48</v>
      </c>
      <c r="F69" s="17">
        <v>4000000000</v>
      </c>
      <c r="G69" s="17">
        <v>580000</v>
      </c>
      <c r="H69" s="17">
        <v>6896.5517241379312</v>
      </c>
      <c r="I69" s="18" t="s">
        <v>49</v>
      </c>
    </row>
    <row r="70" spans="1:9" x14ac:dyDescent="0.2">
      <c r="A70" s="14">
        <v>66</v>
      </c>
      <c r="B70" s="15" t="s">
        <v>50</v>
      </c>
      <c r="C70" s="16" t="s">
        <v>130</v>
      </c>
      <c r="D70" s="14" t="s">
        <v>40</v>
      </c>
      <c r="E70" s="14" t="s">
        <v>48</v>
      </c>
      <c r="F70" s="17">
        <v>1000000000</v>
      </c>
      <c r="G70" s="17">
        <v>590000</v>
      </c>
      <c r="H70" s="17">
        <v>1694.9152542372881</v>
      </c>
      <c r="I70" s="18" t="s">
        <v>49</v>
      </c>
    </row>
    <row r="71" spans="1:9" x14ac:dyDescent="0.2">
      <c r="A71" s="14">
        <v>67</v>
      </c>
      <c r="B71" s="15" t="s">
        <v>73</v>
      </c>
      <c r="C71" s="16" t="s">
        <v>131</v>
      </c>
      <c r="D71" s="14" t="s">
        <v>71</v>
      </c>
      <c r="E71" s="14" t="s">
        <v>74</v>
      </c>
      <c r="F71" s="17">
        <v>860000000</v>
      </c>
      <c r="G71" s="17">
        <v>580000</v>
      </c>
      <c r="H71" s="17">
        <v>1482.7586206896551</v>
      </c>
      <c r="I71" s="18" t="s">
        <v>125</v>
      </c>
    </row>
    <row r="72" spans="1:9" ht="47.25" customHeight="1" x14ac:dyDescent="0.2">
      <c r="A72" s="14">
        <v>68</v>
      </c>
      <c r="B72" s="15" t="s">
        <v>75</v>
      </c>
      <c r="C72" s="16" t="s">
        <v>132</v>
      </c>
      <c r="D72" s="14" t="s">
        <v>76</v>
      </c>
      <c r="E72" s="14" t="s">
        <v>41</v>
      </c>
      <c r="F72" s="17">
        <v>5000000000</v>
      </c>
      <c r="G72" s="17">
        <v>590000</v>
      </c>
      <c r="H72" s="17">
        <v>8474.5762711864409</v>
      </c>
      <c r="I72" s="18" t="s">
        <v>42</v>
      </c>
    </row>
    <row r="73" spans="1:9" x14ac:dyDescent="0.2">
      <c r="A73" s="14">
        <v>69</v>
      </c>
      <c r="B73" s="15" t="s">
        <v>75</v>
      </c>
      <c r="C73" s="16" t="s">
        <v>132</v>
      </c>
      <c r="D73" s="14" t="s">
        <v>77</v>
      </c>
      <c r="E73" s="14" t="s">
        <v>78</v>
      </c>
      <c r="F73" s="17">
        <v>4160000000</v>
      </c>
      <c r="G73" s="17">
        <v>600000</v>
      </c>
      <c r="H73" s="17">
        <v>6933.333333333333</v>
      </c>
      <c r="I73" s="18" t="s">
        <v>79</v>
      </c>
    </row>
    <row r="74" spans="1:9" ht="49.5" customHeight="1" x14ac:dyDescent="0.2">
      <c r="A74" s="14">
        <v>70</v>
      </c>
      <c r="B74" s="15" t="s">
        <v>82</v>
      </c>
      <c r="C74" s="16" t="s">
        <v>133</v>
      </c>
      <c r="D74" s="14" t="s">
        <v>90</v>
      </c>
      <c r="E74" s="14" t="s">
        <v>41</v>
      </c>
      <c r="F74" s="17">
        <v>5000000000</v>
      </c>
      <c r="G74" s="17">
        <v>610000</v>
      </c>
      <c r="H74" s="17">
        <v>8196.7213114754104</v>
      </c>
      <c r="I74" s="18" t="s">
        <v>42</v>
      </c>
    </row>
    <row r="75" spans="1:9" ht="49.5" customHeight="1" x14ac:dyDescent="0.2">
      <c r="A75" s="14">
        <v>71</v>
      </c>
      <c r="B75" s="15" t="s">
        <v>85</v>
      </c>
      <c r="C75" s="16" t="s">
        <v>134</v>
      </c>
      <c r="D75" s="14" t="s">
        <v>90</v>
      </c>
      <c r="E75" s="14" t="s">
        <v>41</v>
      </c>
      <c r="F75" s="17">
        <v>9000000000</v>
      </c>
      <c r="G75" s="17">
        <v>630000</v>
      </c>
      <c r="H75" s="17">
        <v>14285.714285714286</v>
      </c>
      <c r="I75" s="18" t="s">
        <v>42</v>
      </c>
    </row>
    <row r="76" spans="1:9" ht="49.5" customHeight="1" x14ac:dyDescent="0.2">
      <c r="A76" s="14">
        <v>72</v>
      </c>
      <c r="B76" s="15" t="s">
        <v>98</v>
      </c>
      <c r="C76" s="16" t="s">
        <v>135</v>
      </c>
      <c r="D76" s="14" t="s">
        <v>99</v>
      </c>
      <c r="E76" s="14" t="s">
        <v>41</v>
      </c>
      <c r="F76" s="17">
        <v>5000000000</v>
      </c>
      <c r="G76" s="17">
        <v>770000</v>
      </c>
      <c r="H76" s="17">
        <v>6493.5064935064938</v>
      </c>
      <c r="I76" s="18" t="s">
        <v>42</v>
      </c>
    </row>
    <row r="77" spans="1:9" ht="47.25" customHeight="1" x14ac:dyDescent="0.2">
      <c r="A77" s="14">
        <v>73</v>
      </c>
      <c r="B77" s="15" t="s">
        <v>102</v>
      </c>
      <c r="C77" s="16" t="s">
        <v>136</v>
      </c>
      <c r="D77" s="14" t="s">
        <v>103</v>
      </c>
      <c r="E77" s="14" t="s">
        <v>41</v>
      </c>
      <c r="F77" s="17">
        <v>5000000000</v>
      </c>
      <c r="G77" s="17">
        <v>840000</v>
      </c>
      <c r="H77" s="17">
        <v>5952.3809523809523</v>
      </c>
      <c r="I77" s="18" t="s">
        <v>107</v>
      </c>
    </row>
    <row r="78" spans="1:9" x14ac:dyDescent="0.2">
      <c r="A78" s="14">
        <v>74</v>
      </c>
      <c r="B78" s="15" t="s">
        <v>104</v>
      </c>
      <c r="C78" s="16" t="s">
        <v>137</v>
      </c>
      <c r="D78" s="14" t="s">
        <v>105</v>
      </c>
      <c r="E78" s="14" t="s">
        <v>126</v>
      </c>
      <c r="F78" s="17">
        <v>2500000000</v>
      </c>
      <c r="G78" s="17">
        <v>840000</v>
      </c>
      <c r="H78" s="17">
        <v>2976.1904761904761</v>
      </c>
      <c r="I78" s="18" t="s">
        <v>106</v>
      </c>
    </row>
    <row r="79" spans="1:9" x14ac:dyDescent="0.2">
      <c r="A79" s="14">
        <v>75</v>
      </c>
      <c r="B79" s="15" t="s">
        <v>108</v>
      </c>
      <c r="C79" s="16" t="s">
        <v>138</v>
      </c>
      <c r="D79" s="14" t="s">
        <v>109</v>
      </c>
      <c r="E79" s="14" t="s">
        <v>111</v>
      </c>
      <c r="F79" s="17">
        <v>10000000000</v>
      </c>
      <c r="G79" s="17">
        <v>910000</v>
      </c>
      <c r="H79" s="17">
        <v>10989.010989010989</v>
      </c>
      <c r="I79" s="18" t="s">
        <v>49</v>
      </c>
    </row>
    <row r="80" spans="1:9" ht="49.5" customHeight="1" x14ac:dyDescent="0.2">
      <c r="A80" s="14">
        <v>76</v>
      </c>
      <c r="B80" s="15" t="s">
        <v>112</v>
      </c>
      <c r="C80" s="16" t="s">
        <v>139</v>
      </c>
      <c r="D80" s="14" t="s">
        <v>90</v>
      </c>
      <c r="E80" s="14" t="s">
        <v>41</v>
      </c>
      <c r="F80" s="17">
        <v>10000000000</v>
      </c>
      <c r="G80" s="17">
        <v>910000</v>
      </c>
      <c r="H80" s="17">
        <v>10989.010989010989</v>
      </c>
      <c r="I80" s="18" t="s">
        <v>42</v>
      </c>
    </row>
    <row r="81" spans="1:9" ht="46.5" customHeight="1" x14ac:dyDescent="0.2">
      <c r="A81" s="14">
        <v>77</v>
      </c>
      <c r="B81" s="15" t="s">
        <v>115</v>
      </c>
      <c r="C81" s="16" t="s">
        <v>140</v>
      </c>
      <c r="D81" s="14" t="s">
        <v>114</v>
      </c>
      <c r="E81" s="14" t="s">
        <v>41</v>
      </c>
      <c r="F81" s="17">
        <v>2590000000</v>
      </c>
      <c r="G81" s="17">
        <v>850000</v>
      </c>
      <c r="H81" s="17">
        <v>3047.0588235294117</v>
      </c>
      <c r="I81" s="18" t="s">
        <v>42</v>
      </c>
    </row>
    <row r="82" spans="1:9" x14ac:dyDescent="0.2">
      <c r="A82" s="14">
        <v>78</v>
      </c>
      <c r="B82" s="15" t="s">
        <v>116</v>
      </c>
      <c r="C82" s="16" t="s">
        <v>141</v>
      </c>
      <c r="D82" s="14" t="s">
        <v>90</v>
      </c>
      <c r="E82" s="14" t="s">
        <v>118</v>
      </c>
      <c r="F82" s="17">
        <v>5000000000</v>
      </c>
      <c r="G82" s="17">
        <v>1070000</v>
      </c>
      <c r="H82" s="17">
        <v>4672.8971962616824</v>
      </c>
      <c r="I82" s="18" t="s">
        <v>119</v>
      </c>
    </row>
    <row r="83" spans="1:9" x14ac:dyDescent="0.2">
      <c r="A83" s="23">
        <v>79</v>
      </c>
      <c r="B83" s="24" t="s">
        <v>120</v>
      </c>
      <c r="C83" s="25" t="s">
        <v>142</v>
      </c>
      <c r="D83" s="23" t="s">
        <v>90</v>
      </c>
      <c r="E83" s="23" t="s">
        <v>118</v>
      </c>
      <c r="F83" s="26">
        <v>5000000000</v>
      </c>
      <c r="G83" s="26">
        <v>1070000</v>
      </c>
      <c r="H83" s="26">
        <v>4672.8971962616824</v>
      </c>
      <c r="I83" s="27" t="s">
        <v>119</v>
      </c>
    </row>
    <row r="84" spans="1:9" ht="31.5" x14ac:dyDescent="0.2">
      <c r="A84" s="28"/>
      <c r="B84" s="29"/>
      <c r="C84" s="30"/>
      <c r="D84" s="32" t="s">
        <v>143</v>
      </c>
      <c r="E84" s="32"/>
      <c r="F84" s="33">
        <f>SUM(Table245[مبلغ (ریال)])</f>
        <v>86110000000</v>
      </c>
      <c r="G84" s="33"/>
      <c r="H84" s="33">
        <f>SUM(Table245[مبلغ به دلار])</f>
        <v>118184.87434427743</v>
      </c>
      <c r="I84" s="31"/>
    </row>
    <row r="85" spans="1:9" x14ac:dyDescent="0.2">
      <c r="G85" s="1" t="s">
        <v>145</v>
      </c>
      <c r="H85" s="1">
        <v>329775</v>
      </c>
    </row>
  </sheetData>
  <pageMargins left="0.23622047244094491" right="0.43307086614173229" top="0.35433070866141736" bottom="0.35433070866141736" header="0.31496062992125984" footer="0.31496062992125984"/>
  <pageSetup fitToHeight="0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واریزی معمر به حساب ها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Alireza</dc:creator>
  <cp:lastModifiedBy>pc</cp:lastModifiedBy>
  <cp:lastPrinted>2026-07-08T17:42:20Z</cp:lastPrinted>
  <dcterms:created xsi:type="dcterms:W3CDTF">2015-06-05T18:17:20Z</dcterms:created>
  <dcterms:modified xsi:type="dcterms:W3CDTF">2026-07-17T18:16:57Z</dcterms:modified>
</cp:coreProperties>
</file>